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unknown\Desktop\New folder\"/>
    </mc:Choice>
  </mc:AlternateContent>
  <xr:revisionPtr revIDLastSave="0" documentId="8_{F2014704-0BAE-43FF-BBE0-6F13FD76904E}" xr6:coauthVersionLast="37" xr6:coauthVersionMax="37" xr10:uidLastSave="{00000000-0000-0000-0000-000000000000}"/>
  <bookViews>
    <workbookView xWindow="0" yWindow="0" windowWidth="24000" windowHeight="9465" xr2:uid="{00000000-000D-0000-FFFF-FFFF00000000}"/>
  </bookViews>
  <sheets>
    <sheet name="Template for Example 18.4" sheetId="2" r:id="rId1"/>
  </sheet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B36" i="2" l="1"/>
  <c r="B37" i="2"/>
  <c r="B38" i="2"/>
  <c r="B35" i="2"/>
  <c r="B31" i="2"/>
  <c r="B32" i="2"/>
  <c r="B33" i="2"/>
  <c r="B30" i="2"/>
  <c r="H21" i="2"/>
  <c r="H22" i="2" s="1"/>
  <c r="H19" i="2"/>
  <c r="B18" i="2"/>
  <c r="B17" i="2"/>
  <c r="E14" i="2" l="1"/>
  <c r="E11" i="2"/>
  <c r="E15" i="2"/>
  <c r="E8" i="2"/>
  <c r="E12" i="2"/>
  <c r="B20" i="2"/>
  <c r="E9" i="2"/>
  <c r="E13" i="2"/>
  <c r="E10" i="2"/>
  <c r="F11" i="2" l="1"/>
  <c r="H11" i="2" s="1"/>
  <c r="C33" i="2"/>
  <c r="D33" i="2" s="1"/>
  <c r="G33" i="2" s="1"/>
  <c r="C50" i="2" s="1"/>
  <c r="F10" i="2"/>
  <c r="C32" i="2"/>
  <c r="D32" i="2" s="1"/>
  <c r="G32" i="2" s="1"/>
  <c r="C49" i="2" s="1"/>
  <c r="F12" i="2"/>
  <c r="C35" i="2"/>
  <c r="D35" i="2" s="1"/>
  <c r="F14" i="2"/>
  <c r="H14" i="2" s="1"/>
  <c r="C37" i="2"/>
  <c r="D37" i="2" s="1"/>
  <c r="F13" i="2"/>
  <c r="H13" i="2" s="1"/>
  <c r="C36" i="2"/>
  <c r="D36" i="2" s="1"/>
  <c r="F8" i="2"/>
  <c r="C30" i="2"/>
  <c r="D30" i="2" s="1"/>
  <c r="G30" i="2" s="1"/>
  <c r="C47" i="2" s="1"/>
  <c r="F9" i="2"/>
  <c r="H9" i="2" s="1"/>
  <c r="C31" i="2"/>
  <c r="D31" i="2" s="1"/>
  <c r="G31" i="2" s="1"/>
  <c r="C48" i="2" s="1"/>
  <c r="F15" i="2"/>
  <c r="C38" i="2"/>
  <c r="D38" i="2" s="1"/>
  <c r="G14" i="2"/>
  <c r="I14" i="2" s="1"/>
  <c r="G11" i="2"/>
  <c r="I11" i="2" s="1"/>
  <c r="H10" i="2"/>
  <c r="G10" i="2"/>
  <c r="I10" i="2" s="1"/>
  <c r="G12" i="2"/>
  <c r="I12" i="2" s="1"/>
  <c r="H12" i="2"/>
  <c r="G8" i="2"/>
  <c r="F17" i="2"/>
  <c r="F16" i="2"/>
  <c r="H8" i="2"/>
  <c r="G9" i="2"/>
  <c r="K9" i="2"/>
  <c r="H15" i="2"/>
  <c r="G15" i="2"/>
  <c r="I15" i="2" s="1"/>
  <c r="G13" i="2" l="1"/>
  <c r="I13" i="2" s="1"/>
  <c r="K10" i="2"/>
  <c r="M9" i="2"/>
  <c r="N9" i="2" s="1"/>
  <c r="L9" i="2"/>
  <c r="L10" i="2" s="1"/>
  <c r="L11" i="2" s="1"/>
  <c r="L12" i="2" s="1"/>
  <c r="I9" i="2"/>
  <c r="M15" i="2"/>
  <c r="M11" i="2"/>
  <c r="M10" i="2"/>
  <c r="G17" i="2"/>
  <c r="G16" i="2"/>
  <c r="M14" i="2"/>
  <c r="M13" i="2"/>
  <c r="I8" i="2"/>
  <c r="M12" i="2"/>
  <c r="H16" i="2"/>
  <c r="H17" i="2"/>
  <c r="L13" i="2" l="1"/>
  <c r="L14" i="2" s="1"/>
  <c r="L15" i="2" s="1"/>
  <c r="N10" i="2"/>
  <c r="K11" i="2"/>
  <c r="I17" i="2"/>
  <c r="I16" i="2"/>
  <c r="N11" i="2" l="1"/>
  <c r="K12" i="2"/>
  <c r="K13" i="2" l="1"/>
  <c r="N12" i="2"/>
  <c r="N13" i="2" l="1"/>
  <c r="K14" i="2"/>
  <c r="N14" i="2" l="1"/>
  <c r="K15" i="2"/>
  <c r="N15" i="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Elissa Torres</author>
  </authors>
  <commentList>
    <comment ref="A6" authorId="0" shapeId="0" xr:uid="{00000000-0006-0000-0000-000001000000}">
      <text>
        <r>
          <rPr>
            <sz val="9"/>
            <color indexed="81"/>
            <rFont val="Tahoma"/>
            <family val="2"/>
          </rPr>
          <t>Forecasting: Submodel =  15; Problem size @  8 by 2</t>
        </r>
      </text>
    </comment>
  </commentList>
</comments>
</file>

<file path=xl/sharedStrings.xml><?xml version="1.0" encoding="utf-8"?>
<sst xmlns="http://schemas.openxmlformats.org/spreadsheetml/2006/main" count="56" uniqueCount="52">
  <si>
    <t>Forecasting</t>
  </si>
  <si>
    <t>Simple linear regression</t>
  </si>
  <si>
    <t>Data</t>
  </si>
  <si>
    <t>Period</t>
  </si>
  <si>
    <t>Demand (y)</t>
  </si>
  <si>
    <t>Forecast</t>
  </si>
  <si>
    <t>Error</t>
  </si>
  <si>
    <t>Absolute</t>
  </si>
  <si>
    <t>Squared</t>
  </si>
  <si>
    <t>Abs Pct Err</t>
  </si>
  <si>
    <t>Period(x)</t>
  </si>
  <si>
    <t>Intercept</t>
  </si>
  <si>
    <t>Slope</t>
  </si>
  <si>
    <t>Total</t>
  </si>
  <si>
    <t>Average</t>
  </si>
  <si>
    <t>Bias</t>
  </si>
  <si>
    <t>MAD</t>
  </si>
  <si>
    <t>MSE</t>
  </si>
  <si>
    <t>MAPE</t>
  </si>
  <si>
    <t>SE</t>
  </si>
  <si>
    <t>Correlation</t>
  </si>
  <si>
    <t>Coefficient of determination</t>
  </si>
  <si>
    <t>Forecasts and Error Analysis</t>
  </si>
  <si>
    <t>Tracking Signal</t>
  </si>
  <si>
    <t>Cum error</t>
  </si>
  <si>
    <t>Cum Abs Err</t>
  </si>
  <si>
    <t>Mad</t>
  </si>
  <si>
    <t>Track Signal (Cum error/MAD)</t>
  </si>
  <si>
    <t>Forecast Including Trends</t>
  </si>
  <si>
    <t>=</t>
  </si>
  <si>
    <t>FIT X Seasonal</t>
  </si>
  <si>
    <r>
      <t>I-2013 FITS</t>
    </r>
    <r>
      <rPr>
        <vertAlign val="subscript"/>
        <sz val="10"/>
        <color theme="1"/>
        <rFont val="Calibri"/>
        <family val="2"/>
        <scheme val="minor"/>
      </rPr>
      <t>9</t>
    </r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</si>
  <si>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</si>
  <si>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</si>
  <si>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</si>
  <si>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</si>
  <si>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</si>
  <si>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</si>
  <si>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</si>
  <si>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</si>
  <si>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 xml:space="preserve"> </t>
  </si>
  <si>
    <t>Quarter</t>
  </si>
  <si>
    <t>Actual Amount</t>
  </si>
  <si>
    <t>Trend from forecast</t>
  </si>
  <si>
    <t>Ration of Actual/Trend</t>
  </si>
  <si>
    <t>Seasonal Factor(Av. Of Same Qtr for 2011 and 2012)</t>
  </si>
  <si>
    <t>Intercept=176.1, Slope=52.3</t>
  </si>
  <si>
    <r>
      <t>I-2013 FITS</t>
    </r>
    <r>
      <rPr>
        <vertAlign val="subscript"/>
        <sz val="10"/>
        <color theme="1"/>
        <rFont val="Calibri"/>
        <family val="2"/>
        <scheme val="minor"/>
      </rPr>
      <t>10</t>
    </r>
    <r>
      <rPr>
        <sz val="11"/>
        <color theme="1"/>
        <rFont val="Calibri"/>
        <family val="2"/>
        <scheme val="minor"/>
      </rPr>
      <t/>
    </r>
  </si>
  <si>
    <r>
      <t>I-2013 FITS</t>
    </r>
    <r>
      <rPr>
        <vertAlign val="subscript"/>
        <sz val="10"/>
        <color theme="1"/>
        <rFont val="Calibri"/>
        <family val="2"/>
        <scheme val="minor"/>
      </rPr>
      <t>11</t>
    </r>
    <r>
      <rPr>
        <sz val="11"/>
        <color theme="1"/>
        <rFont val="Calibri"/>
        <family val="2"/>
        <scheme val="minor"/>
      </rPr>
      <t/>
    </r>
  </si>
  <si>
    <r>
      <t>I-2013 FITS</t>
    </r>
    <r>
      <rPr>
        <vertAlign val="subscript"/>
        <sz val="10"/>
        <color theme="1"/>
        <rFont val="Calibri"/>
        <family val="2"/>
        <scheme val="minor"/>
      </rPr>
      <t>12</t>
    </r>
    <r>
      <rPr>
        <sz val="11"/>
        <color theme="1"/>
        <rFont val="Calibri"/>
        <family val="2"/>
        <scheme val="minor"/>
      </rPr>
      <t/>
    </r>
  </si>
  <si>
    <r>
      <t>FITS</t>
    </r>
    <r>
      <rPr>
        <b/>
        <vertAlign val="subscript"/>
        <sz val="10"/>
        <color theme="1"/>
        <rFont val="Calibri"/>
        <family val="2"/>
        <scheme val="minor"/>
      </rPr>
      <t>t</t>
    </r>
  </si>
  <si>
    <t>Using Linear Regression Method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</si>
</sst>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.00%"/>
  </numFmts>
  <fonts count="1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FF"/>
      <name val="Calibri"/>
      <family val="2"/>
      <scheme val="minor"/>
    </font>
    <font>
      <b/>
      <sz val="14"/>
      <color rgb="FF1F497D"/>
      <name val="Calibri"/>
      <family val="2"/>
      <scheme val="minor"/>
    </font>
    <font>
      <b/>
      <sz val="12"/>
      <color rgb="FF1F497D"/>
      <name val="Calibri"/>
      <family val="2"/>
      <scheme val="minor"/>
    </font>
    <font>
      <sz val="9"/>
      <color indexed="81"/>
      <name val="Tahoma"/>
      <family val="2"/>
    </font>
    <font>
      <b/>
      <sz val="10"/>
      <color rgb="FFFF6600"/>
      <name val="Calibri"/>
      <family val="2"/>
      <scheme val="minor"/>
    </font>
    <font>
      <sz val="10"/>
      <color rgb="FF3F3F3F"/>
      <name val="Calibri"/>
      <family val="2"/>
      <scheme val="minor"/>
    </font>
    <font>
      <b/>
      <sz val="10"/>
      <color rgb="FF3F3F3F"/>
      <name val="Calibri"/>
      <family val="2"/>
      <scheme val="minor"/>
    </font>
    <font>
      <b/>
      <sz val="10"/>
      <color theme="1"/>
      <name val="Calibri"/>
      <family val="2"/>
      <scheme val="minor"/>
    </font>
    <font>
      <vertAlign val="subscript"/>
      <sz val="10"/>
      <color theme="1"/>
      <name val="Calibri"/>
      <family val="2"/>
      <scheme val="minor"/>
    </font>
    <font>
      <b/>
      <vertAlign val="subscript"/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2F2F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6" fillId="0" borderId="0" xfId="0" applyFont="1"/>
    <xf numFmtId="0" fontId="1" fillId="2" borderId="2" xfId="0" applyFont="1" applyFill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2" borderId="7" xfId="0" applyFont="1" applyFill="1" applyBorder="1"/>
    <xf numFmtId="0" fontId="1" fillId="2" borderId="8" xfId="0" applyFont="1" applyFill="1" applyBorder="1"/>
    <xf numFmtId="0" fontId="1" fillId="2" borderId="9" xfId="0" applyFont="1" applyFill="1" applyBorder="1"/>
    <xf numFmtId="0" fontId="1" fillId="3" borderId="0" xfId="0" applyFont="1" applyFill="1"/>
    <xf numFmtId="0" fontId="8" fillId="0" borderId="0" xfId="0" applyFont="1"/>
    <xf numFmtId="0" fontId="7" fillId="4" borderId="2" xfId="0" applyFont="1" applyFill="1" applyBorder="1"/>
    <xf numFmtId="0" fontId="7" fillId="4" borderId="10" xfId="0" applyFont="1" applyFill="1" applyBorder="1"/>
    <xf numFmtId="0" fontId="7" fillId="4" borderId="11" xfId="0" applyFont="1" applyFill="1" applyBorder="1"/>
    <xf numFmtId="0" fontId="7" fillId="4" borderId="12" xfId="0" applyFont="1" applyFill="1" applyBorder="1"/>
    <xf numFmtId="164" fontId="7" fillId="4" borderId="15" xfId="0" applyNumberFormat="1" applyFont="1" applyFill="1" applyBorder="1"/>
    <xf numFmtId="0" fontId="7" fillId="4" borderId="16" xfId="0" applyFont="1" applyFill="1" applyBorder="1"/>
    <xf numFmtId="0" fontId="8" fillId="4" borderId="11" xfId="0" applyFont="1" applyFill="1" applyBorder="1"/>
    <xf numFmtId="0" fontId="8" fillId="4" borderId="13" xfId="0" applyFont="1" applyFill="1" applyBorder="1"/>
    <xf numFmtId="0" fontId="9" fillId="0" borderId="0" xfId="0" applyFont="1"/>
    <xf numFmtId="0" fontId="7" fillId="4" borderId="15" xfId="0" applyFont="1" applyFill="1" applyBorder="1"/>
    <xf numFmtId="0" fontId="1" fillId="0" borderId="2" xfId="0" applyFont="1" applyBorder="1" applyAlignment="1">
      <alignment horizontal="left"/>
    </xf>
    <xf numFmtId="0" fontId="1" fillId="0" borderId="2" xfId="0" applyFont="1" applyBorder="1"/>
    <xf numFmtId="0" fontId="1" fillId="0" borderId="2" xfId="0" applyFont="1" applyBorder="1" applyAlignment="1">
      <alignment horizontal="center"/>
    </xf>
    <xf numFmtId="2" fontId="1" fillId="0" borderId="2" xfId="0" applyNumberFormat="1" applyFont="1" applyBorder="1"/>
    <xf numFmtId="0" fontId="9" fillId="0" borderId="2" xfId="0" applyFont="1" applyBorder="1"/>
    <xf numFmtId="0" fontId="9" fillId="0" borderId="2" xfId="0" applyFont="1" applyBorder="1" applyAlignment="1">
      <alignment horizontal="left"/>
    </xf>
    <xf numFmtId="0" fontId="9" fillId="0" borderId="2" xfId="0" applyFont="1" applyBorder="1" applyAlignment="1">
      <alignment wrapText="1"/>
    </xf>
    <xf numFmtId="2" fontId="7" fillId="4" borderId="10" xfId="0" applyNumberFormat="1" applyFont="1" applyFill="1" applyBorder="1"/>
    <xf numFmtId="2" fontId="7" fillId="4" borderId="2" xfId="0" applyNumberFormat="1" applyFont="1" applyFill="1" applyBorder="1"/>
    <xf numFmtId="2" fontId="7" fillId="4" borderId="16" xfId="0" applyNumberFormat="1" applyFont="1" applyFill="1" applyBorder="1"/>
    <xf numFmtId="2" fontId="7" fillId="4" borderId="18" xfId="0" applyNumberFormat="1" applyFont="1" applyFill="1" applyBorder="1"/>
    <xf numFmtId="2" fontId="7" fillId="4" borderId="1" xfId="0" applyNumberFormat="1" applyFont="1" applyFill="1" applyBorder="1"/>
    <xf numFmtId="2" fontId="7" fillId="4" borderId="19" xfId="0" applyNumberFormat="1" applyFont="1" applyFill="1" applyBorder="1"/>
    <xf numFmtId="2" fontId="7" fillId="4" borderId="11" xfId="0" applyNumberFormat="1" applyFont="1" applyFill="1" applyBorder="1"/>
    <xf numFmtId="2" fontId="7" fillId="4" borderId="12" xfId="0" applyNumberFormat="1" applyFont="1" applyFill="1" applyBorder="1"/>
    <xf numFmtId="2" fontId="7" fillId="4" borderId="15" xfId="0" applyNumberFormat="1" applyFont="1" applyFill="1" applyBorder="1"/>
    <xf numFmtId="2" fontId="8" fillId="4" borderId="10" xfId="0" applyNumberFormat="1" applyFont="1" applyFill="1" applyBorder="1"/>
    <xf numFmtId="2" fontId="8" fillId="4" borderId="2" xfId="0" applyNumberFormat="1" applyFont="1" applyFill="1" applyBorder="1"/>
    <xf numFmtId="2" fontId="8" fillId="4" borderId="16" xfId="0" applyNumberFormat="1" applyFont="1" applyFill="1" applyBorder="1"/>
    <xf numFmtId="2" fontId="8" fillId="4" borderId="13" xfId="0" applyNumberFormat="1" applyFont="1" applyFill="1" applyBorder="1"/>
    <xf numFmtId="2" fontId="8" fillId="4" borderId="14" xfId="0" applyNumberFormat="1" applyFont="1" applyFill="1" applyBorder="1"/>
    <xf numFmtId="2" fontId="8" fillId="4" borderId="14" xfId="0" applyNumberFormat="1" applyFont="1" applyFill="1" applyBorder="1" applyAlignment="1">
      <alignment horizontal="right"/>
    </xf>
    <xf numFmtId="2" fontId="8" fillId="4" borderId="17" xfId="0" applyNumberFormat="1" applyFont="1" applyFill="1" applyBorder="1"/>
    <xf numFmtId="2" fontId="8" fillId="4" borderId="15" xfId="0" applyNumberFormat="1" applyFont="1" applyFill="1" applyBorder="1"/>
    <xf numFmtId="2" fontId="1" fillId="0" borderId="0" xfId="0" applyNumberFormat="1" applyFont="1"/>
    <xf numFmtId="2" fontId="8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10" Type="http://schemas.openxmlformats.org/officeDocument/2006/relationships/customXml" Target="../customXml/item5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latin typeface="Calibri"/>
                <a:ea typeface="Calibri"/>
                <a:cs typeface="Calibri"/>
              </a:defRPr>
            </a:pPr>
            <a:r>
              <a:rPr lang="en-US"/>
              <a:t>Regression</a:t>
            </a:r>
          </a:p>
        </c:rich>
      </c:tx>
      <c:layout>
        <c:manualLayout>
          <c:xMode val="edge"/>
          <c:yMode val="edge"/>
          <c:x val="0.43418310334970506"/>
          <c:y val="3.6036036036036036E-2"/>
        </c:manualLayout>
      </c:layout>
      <c:overlay val="0"/>
      <c:spPr>
        <a:effectLst/>
      </c:sp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>
              <a:noFill/>
            </a:ln>
          </c:spPr>
          <c:trendline>
            <c:trendlineType val="linear"/>
            <c:dispRSqr val="0"/>
            <c:dispEq val="0"/>
          </c:trendline>
          <c:xVal>
            <c:numRef>
              <c:f>'Template for Example 18.4'!$C$8:$C$15</c:f>
              <c:numCache>
                <c:formatCode>General</c:formatCode>
                <c:ptCount val="8"/>
              </c:numCache>
            </c:numRef>
          </c:xVal>
          <c:yVal>
            <c:numRef>
              <c:f>'Template for Example 18.4'!$B$8:$B$15</c:f>
              <c:numCache>
                <c:formatCode>General</c:formatCode>
                <c:ptCount val="8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7668-4D74-972D-41B1405162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7291832"/>
        <c:axId val="206154992"/>
      </c:scatterChart>
      <c:valAx>
        <c:axId val="207291832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endParaRPr lang="en-US"/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206154992"/>
        <c:crosses val="autoZero"/>
        <c:crossBetween val="midCat"/>
      </c:valAx>
      <c:valAx>
        <c:axId val="20615499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endParaRPr lang="en-US"/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207291832"/>
        <c:crosses val="autoZero"/>
        <c:crossBetween val="midCat"/>
      </c:valAx>
    </c:plotArea>
    <c:legend>
      <c:legendPos val="b"/>
      <c:overlay val="0"/>
    </c:legend>
    <c:plotVisOnly val="1"/>
    <c:dispBlanksAs val="gap"/>
    <c:showDLblsOverMax val="0"/>
  </c:chart>
  <c:spPr>
    <a:effectLst/>
  </c:spPr>
  <c:txPr>
    <a:bodyPr/>
    <a:lstStyle/>
    <a:p>
      <a:pPr>
        <a:defRPr sz="1000" b="0" i="0" u="none" strike="noStrike" baseline="0"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182880</xdr:colOff>
      <xdr:row>10</xdr:row>
      <xdr:rowOff>0</xdr:rowOff>
    </xdr:from>
    <xdr:to>
      <xdr:col>21</xdr:col>
      <xdr:colOff>373380</xdr:colOff>
      <xdr:row>21</xdr:row>
      <xdr:rowOff>163830</xdr:rowOff>
    </xdr:to>
    <xdr:graphicFrame macro="">
      <xdr:nvGraphicFramePr>
        <xdr:cNvPr id="2" name="hjwGraph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63500</xdr:colOff>
      <xdr:row>1</xdr:row>
      <xdr:rowOff>0</xdr:rowOff>
    </xdr:from>
    <xdr:to>
      <xdr:col>6</xdr:col>
      <xdr:colOff>215900</xdr:colOff>
      <xdr:row>3</xdr:row>
      <xdr:rowOff>157480</xdr:rowOff>
    </xdr:to>
    <xdr:sp macro="" textlink="">
      <xdr:nvSpPr>
        <xdr:cNvPr id="3" name="messageTextbox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63500" y="228600"/>
          <a:ext cx="3810000" cy="508000"/>
        </a:xfrm>
        <a:prstGeom prst="rect">
          <a:avLst/>
        </a:prstGeom>
        <a:solidFill>
          <a:srgbClr val="FFEB9C"/>
        </a:solidFill>
        <a:ln w="1" cmpd="sng">
          <a:solidFill>
            <a:srgbClr val="000000"/>
          </a:solidFill>
          <a:prstDash val="solid"/>
        </a:ln>
        <a:effectLst>
          <a:outerShdw blurRad="63500" dist="37357" dir="2700000" rotWithShape="0">
            <a:scrgbClr r="0" g="0" b="0"/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ctr"/>
        <a:lstStyle/>
        <a:p>
          <a:r>
            <a:rPr lang="en-US" sz="900" b="0" i="0" u="none" strike="noStrike" baseline="0">
              <a:solidFill>
                <a:srgbClr val="9C6500"/>
              </a:solidFill>
              <a:latin typeface="Arial" panose="020B0604020202020204" pitchFamily="34" charset="0"/>
            </a:rPr>
            <a:t>If this is trend analysis then simply enter the past demands in the demand column. If this is causal regression then enter the y,x pairs with y first and enter a new value of x at the bottom in order to forecast y.</a:t>
          </a:r>
        </a:p>
      </xdr:txBody>
    </xdr:sp>
    <xdr:clientData fPrint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0"/>
  <sheetViews>
    <sheetView tabSelected="1" workbookViewId="0">
      <selection activeCell="D24" sqref="D24"/>
    </sheetView>
  </sheetViews>
  <sheetFormatPr defaultColWidth="8.85546875" defaultRowHeight="12.75" x14ac:dyDescent="0.2"/>
  <cols>
    <col min="1" max="1" width="16.5703125" style="1" customWidth="1"/>
    <col min="2" max="2" width="12.7109375" style="1" bestFit="1" customWidth="1"/>
    <col min="3" max="3" width="14.140625" style="1" customWidth="1"/>
    <col min="4" max="4" width="13.28515625" style="1" customWidth="1"/>
    <col min="5" max="6" width="8.85546875" style="1"/>
    <col min="7" max="7" width="23.5703125" style="1" bestFit="1" customWidth="1"/>
    <col min="8" max="8" width="8.85546875" style="1"/>
    <col min="9" max="9" width="9.42578125" style="1" bestFit="1" customWidth="1"/>
    <col min="10" max="16384" width="8.85546875" style="1"/>
  </cols>
  <sheetData>
    <row r="1" spans="1:14" ht="18.75" x14ac:dyDescent="0.3">
      <c r="A1" s="3" t="s">
        <v>0</v>
      </c>
      <c r="B1" s="4"/>
      <c r="C1" s="4" t="s">
        <v>1</v>
      </c>
      <c r="D1" s="4"/>
      <c r="E1" s="4"/>
      <c r="F1" s="4"/>
      <c r="G1" s="4"/>
      <c r="H1" s="4"/>
    </row>
    <row r="2" spans="1:14" x14ac:dyDescent="0.2">
      <c r="A2" s="2"/>
      <c r="B2" s="2"/>
    </row>
    <row r="6" spans="1:14" ht="13.5" thickBot="1" x14ac:dyDescent="0.25">
      <c r="A6" s="5" t="s">
        <v>2</v>
      </c>
      <c r="E6" s="15" t="s">
        <v>22</v>
      </c>
      <c r="K6" s="24" t="s">
        <v>23</v>
      </c>
    </row>
    <row r="7" spans="1:14" x14ac:dyDescent="0.2">
      <c r="A7" s="7" t="s">
        <v>3</v>
      </c>
      <c r="B7" s="8" t="s">
        <v>4</v>
      </c>
      <c r="C7" s="9" t="s">
        <v>10</v>
      </c>
      <c r="E7" s="18" t="s">
        <v>5</v>
      </c>
      <c r="F7" s="19" t="s">
        <v>6</v>
      </c>
      <c r="G7" s="19" t="s">
        <v>7</v>
      </c>
      <c r="H7" s="19" t="s">
        <v>8</v>
      </c>
      <c r="I7" s="20" t="s">
        <v>9</v>
      </c>
      <c r="K7" s="18" t="s">
        <v>24</v>
      </c>
      <c r="L7" s="19" t="s">
        <v>25</v>
      </c>
      <c r="M7" s="19" t="s">
        <v>26</v>
      </c>
      <c r="N7" s="25" t="s">
        <v>27</v>
      </c>
    </row>
    <row r="8" spans="1:14" x14ac:dyDescent="0.2">
      <c r="A8" s="10" t="s">
        <v>32</v>
      </c>
      <c r="B8" s="6"/>
      <c r="C8" s="11"/>
      <c r="E8" s="33" t="e">
        <f t="shared" ref="E8:E15" si="0">$B$17+$B$18*C8</f>
        <v>#DIV/0!</v>
      </c>
      <c r="F8" s="34" t="e">
        <f t="shared" ref="F8:F15" si="1">B8-E8</f>
        <v>#DIV/0!</v>
      </c>
      <c r="G8" s="34" t="e">
        <f t="shared" ref="G8:G15" si="2">ABS(F8)</f>
        <v>#DIV/0!</v>
      </c>
      <c r="H8" s="34" t="e">
        <f t="shared" ref="H8:H15" si="3">F8^2</f>
        <v>#DIV/0!</v>
      </c>
      <c r="I8" s="35" t="e">
        <f t="shared" ref="I8:I15" si="4">G8/B8</f>
        <v>#DIV/0!</v>
      </c>
      <c r="K8" s="17"/>
      <c r="L8" s="16"/>
      <c r="M8" s="16"/>
      <c r="N8" s="21"/>
    </row>
    <row r="9" spans="1:14" x14ac:dyDescent="0.2">
      <c r="A9" s="10" t="s">
        <v>33</v>
      </c>
      <c r="B9" s="6"/>
      <c r="C9" s="11"/>
      <c r="E9" s="33" t="e">
        <f t="shared" si="0"/>
        <v>#DIV/0!</v>
      </c>
      <c r="F9" s="34" t="e">
        <f t="shared" si="1"/>
        <v>#DIV/0!</v>
      </c>
      <c r="G9" s="34" t="e">
        <f t="shared" si="2"/>
        <v>#DIV/0!</v>
      </c>
      <c r="H9" s="34" t="e">
        <f t="shared" si="3"/>
        <v>#DIV/0!</v>
      </c>
      <c r="I9" s="35" t="e">
        <f t="shared" si="4"/>
        <v>#DIV/0!</v>
      </c>
      <c r="K9" s="33" t="e">
        <f>F9</f>
        <v>#DIV/0!</v>
      </c>
      <c r="L9" s="34" t="e">
        <f>G9</f>
        <v>#DIV/0!</v>
      </c>
      <c r="M9" s="34" t="e">
        <f>G9</f>
        <v>#DIV/0!</v>
      </c>
      <c r="N9" s="35" t="e">
        <f>K9/M9</f>
        <v>#DIV/0!</v>
      </c>
    </row>
    <row r="10" spans="1:14" x14ac:dyDescent="0.2">
      <c r="A10" s="10" t="s">
        <v>34</v>
      </c>
      <c r="B10" s="6"/>
      <c r="C10" s="11"/>
      <c r="E10" s="33" t="e">
        <f t="shared" si="0"/>
        <v>#DIV/0!</v>
      </c>
      <c r="F10" s="34" t="e">
        <f t="shared" si="1"/>
        <v>#DIV/0!</v>
      </c>
      <c r="G10" s="34" t="e">
        <f t="shared" si="2"/>
        <v>#DIV/0!</v>
      </c>
      <c r="H10" s="34" t="e">
        <f t="shared" si="3"/>
        <v>#DIV/0!</v>
      </c>
      <c r="I10" s="35" t="e">
        <f t="shared" si="4"/>
        <v>#DIV/0!</v>
      </c>
      <c r="K10" s="33" t="e">
        <f>K9+F10</f>
        <v>#DIV/0!</v>
      </c>
      <c r="L10" s="34" t="e">
        <f>L9+G10</f>
        <v>#DIV/0!</v>
      </c>
      <c r="M10" s="34" t="e">
        <f>SUM($G$8:G10)/COUNT($G$8:G10)</f>
        <v>#DIV/0!</v>
      </c>
      <c r="N10" s="35" t="e">
        <f>K10/M10</f>
        <v>#DIV/0!</v>
      </c>
    </row>
    <row r="11" spans="1:14" x14ac:dyDescent="0.2">
      <c r="A11" s="10" t="s">
        <v>35</v>
      </c>
      <c r="B11" s="6"/>
      <c r="C11" s="11"/>
      <c r="E11" s="33" t="e">
        <f t="shared" si="0"/>
        <v>#DIV/0!</v>
      </c>
      <c r="F11" s="34" t="e">
        <f t="shared" si="1"/>
        <v>#DIV/0!</v>
      </c>
      <c r="G11" s="34" t="e">
        <f t="shared" si="2"/>
        <v>#DIV/0!</v>
      </c>
      <c r="H11" s="34" t="e">
        <f t="shared" si="3"/>
        <v>#DIV/0!</v>
      </c>
      <c r="I11" s="35" t="e">
        <f t="shared" si="4"/>
        <v>#DIV/0!</v>
      </c>
      <c r="K11" s="33" t="e">
        <f t="shared" ref="K11:K15" si="5">K10+F11</f>
        <v>#DIV/0!</v>
      </c>
      <c r="L11" s="34" t="e">
        <f t="shared" ref="L11:L15" si="6">L10+G11</f>
        <v>#DIV/0!</v>
      </c>
      <c r="M11" s="34" t="e">
        <f>SUM($G$8:G11)/COUNT($G$8:G11)</f>
        <v>#DIV/0!</v>
      </c>
      <c r="N11" s="35" t="e">
        <f t="shared" ref="N11:N15" si="7">K11/M11</f>
        <v>#DIV/0!</v>
      </c>
    </row>
    <row r="12" spans="1:14" x14ac:dyDescent="0.2">
      <c r="A12" s="10" t="s">
        <v>36</v>
      </c>
      <c r="B12" s="6"/>
      <c r="C12" s="11"/>
      <c r="E12" s="33" t="e">
        <f t="shared" si="0"/>
        <v>#DIV/0!</v>
      </c>
      <c r="F12" s="34" t="e">
        <f t="shared" si="1"/>
        <v>#DIV/0!</v>
      </c>
      <c r="G12" s="34" t="e">
        <f t="shared" si="2"/>
        <v>#DIV/0!</v>
      </c>
      <c r="H12" s="34" t="e">
        <f t="shared" si="3"/>
        <v>#DIV/0!</v>
      </c>
      <c r="I12" s="35" t="e">
        <f t="shared" si="4"/>
        <v>#DIV/0!</v>
      </c>
      <c r="K12" s="33" t="e">
        <f t="shared" si="5"/>
        <v>#DIV/0!</v>
      </c>
      <c r="L12" s="34" t="e">
        <f t="shared" si="6"/>
        <v>#DIV/0!</v>
      </c>
      <c r="M12" s="34" t="e">
        <f>SUM($G$8:G12)/COUNT($G$8:G12)</f>
        <v>#DIV/0!</v>
      </c>
      <c r="N12" s="35" t="e">
        <f t="shared" si="7"/>
        <v>#DIV/0!</v>
      </c>
    </row>
    <row r="13" spans="1:14" x14ac:dyDescent="0.2">
      <c r="A13" s="10" t="s">
        <v>37</v>
      </c>
      <c r="B13" s="6"/>
      <c r="C13" s="11"/>
      <c r="E13" s="33" t="e">
        <f t="shared" si="0"/>
        <v>#DIV/0!</v>
      </c>
      <c r="F13" s="34" t="e">
        <f t="shared" si="1"/>
        <v>#DIV/0!</v>
      </c>
      <c r="G13" s="34" t="e">
        <f t="shared" si="2"/>
        <v>#DIV/0!</v>
      </c>
      <c r="H13" s="34" t="e">
        <f t="shared" si="3"/>
        <v>#DIV/0!</v>
      </c>
      <c r="I13" s="35" t="e">
        <f t="shared" si="4"/>
        <v>#DIV/0!</v>
      </c>
      <c r="K13" s="33" t="e">
        <f t="shared" si="5"/>
        <v>#DIV/0!</v>
      </c>
      <c r="L13" s="34" t="e">
        <f t="shared" si="6"/>
        <v>#DIV/0!</v>
      </c>
      <c r="M13" s="34" t="e">
        <f>SUM($G$8:G13)/COUNT($G$8:G13)</f>
        <v>#DIV/0!</v>
      </c>
      <c r="N13" s="35" t="e">
        <f t="shared" si="7"/>
        <v>#DIV/0!</v>
      </c>
    </row>
    <row r="14" spans="1:14" x14ac:dyDescent="0.2">
      <c r="A14" s="10" t="s">
        <v>38</v>
      </c>
      <c r="B14" s="6"/>
      <c r="C14" s="11"/>
      <c r="E14" s="33" t="e">
        <f t="shared" si="0"/>
        <v>#DIV/0!</v>
      </c>
      <c r="F14" s="34" t="e">
        <f t="shared" si="1"/>
        <v>#DIV/0!</v>
      </c>
      <c r="G14" s="34" t="e">
        <f t="shared" si="2"/>
        <v>#DIV/0!</v>
      </c>
      <c r="H14" s="34" t="e">
        <f t="shared" si="3"/>
        <v>#DIV/0!</v>
      </c>
      <c r="I14" s="35" t="e">
        <f t="shared" si="4"/>
        <v>#DIV/0!</v>
      </c>
      <c r="K14" s="33" t="e">
        <f t="shared" si="5"/>
        <v>#DIV/0!</v>
      </c>
      <c r="L14" s="34" t="e">
        <f t="shared" si="6"/>
        <v>#DIV/0!</v>
      </c>
      <c r="M14" s="34" t="e">
        <f>SUM($G$8:G14)/COUNT($G$8:G14)</f>
        <v>#DIV/0!</v>
      </c>
      <c r="N14" s="35" t="e">
        <f t="shared" si="7"/>
        <v>#DIV/0!</v>
      </c>
    </row>
    <row r="15" spans="1:14" ht="13.5" thickBot="1" x14ac:dyDescent="0.25">
      <c r="A15" s="10" t="s">
        <v>39</v>
      </c>
      <c r="B15" s="12"/>
      <c r="C15" s="13"/>
      <c r="E15" s="36" t="e">
        <f t="shared" si="0"/>
        <v>#DIV/0!</v>
      </c>
      <c r="F15" s="37" t="e">
        <f t="shared" si="1"/>
        <v>#DIV/0!</v>
      </c>
      <c r="G15" s="37" t="e">
        <f t="shared" si="2"/>
        <v>#DIV/0!</v>
      </c>
      <c r="H15" s="37" t="e">
        <f t="shared" si="3"/>
        <v>#DIV/0!</v>
      </c>
      <c r="I15" s="38" t="e">
        <f t="shared" si="4"/>
        <v>#DIV/0!</v>
      </c>
      <c r="K15" s="33" t="e">
        <f t="shared" si="5"/>
        <v>#DIV/0!</v>
      </c>
      <c r="L15" s="34" t="e">
        <f t="shared" si="6"/>
        <v>#DIV/0!</v>
      </c>
      <c r="M15" s="34" t="e">
        <f>SUM($G$8:G15)/COUNT($G$8:G15)</f>
        <v>#DIV/0!</v>
      </c>
      <c r="N15" s="35" t="e">
        <f t="shared" si="7"/>
        <v>#DIV/0!</v>
      </c>
    </row>
    <row r="16" spans="1:14" ht="13.5" thickBot="1" x14ac:dyDescent="0.25">
      <c r="E16" s="39" t="s">
        <v>13</v>
      </c>
      <c r="F16" s="40" t="e">
        <f>SUM(F8:F15)</f>
        <v>#DIV/0!</v>
      </c>
      <c r="G16" s="40" t="e">
        <f>SUM(G8:G15)</f>
        <v>#DIV/0!</v>
      </c>
      <c r="H16" s="40" t="e">
        <f>SUM(H8:H15)</f>
        <v>#DIV/0!</v>
      </c>
      <c r="I16" s="41" t="e">
        <f>SUM(I8:I15)</f>
        <v>#DIV/0!</v>
      </c>
    </row>
    <row r="17" spans="1:9" x14ac:dyDescent="0.2">
      <c r="A17" s="22" t="s">
        <v>11</v>
      </c>
      <c r="B17" s="49" t="e">
        <f>INTERCEPT(B8:B15,C8:C15)</f>
        <v>#DIV/0!</v>
      </c>
      <c r="E17" s="42" t="s">
        <v>14</v>
      </c>
      <c r="F17" s="43" t="e">
        <f>AVERAGE(F8:F15)</f>
        <v>#DIV/0!</v>
      </c>
      <c r="G17" s="43" t="e">
        <f>AVERAGE(G8:G15)</f>
        <v>#DIV/0!</v>
      </c>
      <c r="H17" s="43" t="e">
        <f>AVERAGE(H8:H15)</f>
        <v>#DIV/0!</v>
      </c>
      <c r="I17" s="44" t="e">
        <f>AVERAGE(I8:I15)</f>
        <v>#DIV/0!</v>
      </c>
    </row>
    <row r="18" spans="1:9" ht="13.5" thickBot="1" x14ac:dyDescent="0.25">
      <c r="A18" s="23" t="s">
        <v>12</v>
      </c>
      <c r="B18" s="48" t="e">
        <f>SLOPE(B8:B15,C8:C15)</f>
        <v>#DIV/0!</v>
      </c>
      <c r="E18" s="42"/>
      <c r="F18" s="43" t="s">
        <v>15</v>
      </c>
      <c r="G18" s="43" t="s">
        <v>16</v>
      </c>
      <c r="H18" s="43" t="s">
        <v>17</v>
      </c>
      <c r="I18" s="44" t="s">
        <v>18</v>
      </c>
    </row>
    <row r="19" spans="1:9" x14ac:dyDescent="0.2">
      <c r="B19" s="50"/>
      <c r="E19" s="42"/>
      <c r="F19" s="43"/>
      <c r="G19" s="43" t="s">
        <v>19</v>
      </c>
      <c r="H19" s="43" t="e">
        <f>STEYX(B8:B15,C8:C15)</f>
        <v>#DIV/0!</v>
      </c>
      <c r="I19" s="44"/>
    </row>
    <row r="20" spans="1:9" x14ac:dyDescent="0.2">
      <c r="A20" s="15" t="s">
        <v>5</v>
      </c>
      <c r="B20" s="51" t="e">
        <f>$B$17+$B$18*C20</f>
        <v>#DIV/0!</v>
      </c>
      <c r="C20" s="14">
        <v>9</v>
      </c>
      <c r="E20" s="42"/>
      <c r="F20" s="43"/>
      <c r="G20" s="43"/>
      <c r="H20" s="43"/>
      <c r="I20" s="44"/>
    </row>
    <row r="21" spans="1:9" x14ac:dyDescent="0.2">
      <c r="A21" s="1" t="s">
        <v>51</v>
      </c>
      <c r="E21" s="42"/>
      <c r="F21" s="43"/>
      <c r="G21" s="43" t="s">
        <v>20</v>
      </c>
      <c r="H21" s="43" t="e">
        <f>CORREL(B8:B15,C8:C15)</f>
        <v>#DIV/0!</v>
      </c>
      <c r="I21" s="44"/>
    </row>
    <row r="22" spans="1:9" ht="13.5" thickBot="1" x14ac:dyDescent="0.25">
      <c r="E22" s="45"/>
      <c r="F22" s="46"/>
      <c r="G22" s="47" t="s">
        <v>21</v>
      </c>
      <c r="H22" s="46" t="e">
        <f>H21*H21</f>
        <v>#DIV/0!</v>
      </c>
      <c r="I22" s="48"/>
    </row>
    <row r="24" spans="1:9" x14ac:dyDescent="0.2">
      <c r="A24" s="1" t="s">
        <v>40</v>
      </c>
      <c r="B24" s="1" t="s">
        <v>40</v>
      </c>
    </row>
    <row r="25" spans="1:9" x14ac:dyDescent="0.2">
      <c r="A25" s="1" t="s">
        <v>40</v>
      </c>
      <c r="B25" s="1" t="s">
        <v>40</v>
      </c>
    </row>
    <row r="28" spans="1:9" ht="25.5" x14ac:dyDescent="0.2">
      <c r="A28" s="31" t="s">
        <v>41</v>
      </c>
      <c r="B28" s="30" t="s">
        <v>42</v>
      </c>
      <c r="C28" s="32" t="s">
        <v>43</v>
      </c>
      <c r="D28" s="32" t="s">
        <v>44</v>
      </c>
      <c r="E28" s="30"/>
      <c r="F28" s="30"/>
      <c r="G28" s="32" t="s">
        <v>45</v>
      </c>
    </row>
    <row r="29" spans="1:9" x14ac:dyDescent="0.2">
      <c r="A29" s="26">
        <v>2011</v>
      </c>
      <c r="B29" s="27"/>
      <c r="C29" s="27"/>
      <c r="D29" s="27"/>
      <c r="E29" s="27"/>
      <c r="F29" s="27"/>
      <c r="G29" s="27"/>
    </row>
    <row r="30" spans="1:9" x14ac:dyDescent="0.2">
      <c r="A30" s="28">
        <v>1</v>
      </c>
      <c r="B30" s="27">
        <f>B8</f>
        <v>0</v>
      </c>
      <c r="C30" s="29" t="e">
        <f>E8</f>
        <v>#DIV/0!</v>
      </c>
      <c r="D30" s="29" t="e">
        <f>B30/C30</f>
        <v>#DIV/0!</v>
      </c>
      <c r="E30" s="27"/>
      <c r="F30" s="27">
        <v>1</v>
      </c>
      <c r="G30" s="29" t="e">
        <f>AVERAGE(D30,D35)</f>
        <v>#DIV/0!</v>
      </c>
    </row>
    <row r="31" spans="1:9" x14ac:dyDescent="0.2">
      <c r="A31" s="28">
        <v>2</v>
      </c>
      <c r="B31" s="27">
        <f t="shared" ref="B31:B33" si="8">B9</f>
        <v>0</v>
      </c>
      <c r="C31" s="29" t="e">
        <f t="shared" ref="C31:C33" si="9">E9</f>
        <v>#DIV/0!</v>
      </c>
      <c r="D31" s="29" t="e">
        <f t="shared" ref="D31:D33" si="10">B31/C31</f>
        <v>#DIV/0!</v>
      </c>
      <c r="E31" s="27"/>
      <c r="F31" s="27">
        <v>2</v>
      </c>
      <c r="G31" s="29" t="e">
        <f t="shared" ref="G31:G33" si="11">AVERAGE(D31,D36)</f>
        <v>#DIV/0!</v>
      </c>
    </row>
    <row r="32" spans="1:9" x14ac:dyDescent="0.2">
      <c r="A32" s="28">
        <v>3</v>
      </c>
      <c r="B32" s="27">
        <f t="shared" si="8"/>
        <v>0</v>
      </c>
      <c r="C32" s="29" t="e">
        <f t="shared" si="9"/>
        <v>#DIV/0!</v>
      </c>
      <c r="D32" s="29" t="e">
        <f t="shared" si="10"/>
        <v>#DIV/0!</v>
      </c>
      <c r="E32" s="27"/>
      <c r="F32" s="27">
        <v>3</v>
      </c>
      <c r="G32" s="29" t="e">
        <f t="shared" si="11"/>
        <v>#DIV/0!</v>
      </c>
    </row>
    <row r="33" spans="1:7" x14ac:dyDescent="0.2">
      <c r="A33" s="28">
        <v>4</v>
      </c>
      <c r="B33" s="27">
        <f t="shared" si="8"/>
        <v>0</v>
      </c>
      <c r="C33" s="29" t="e">
        <f t="shared" si="9"/>
        <v>#DIV/0!</v>
      </c>
      <c r="D33" s="29" t="e">
        <f t="shared" si="10"/>
        <v>#DIV/0!</v>
      </c>
      <c r="E33" s="27"/>
      <c r="F33" s="27">
        <v>4</v>
      </c>
      <c r="G33" s="29" t="e">
        <f t="shared" si="11"/>
        <v>#DIV/0!</v>
      </c>
    </row>
    <row r="34" spans="1:7" x14ac:dyDescent="0.2">
      <c r="A34" s="26">
        <v>2012</v>
      </c>
      <c r="B34" s="27"/>
      <c r="C34" s="29"/>
      <c r="D34" s="29"/>
      <c r="E34" s="27"/>
      <c r="F34" s="27"/>
      <c r="G34" s="27"/>
    </row>
    <row r="35" spans="1:7" x14ac:dyDescent="0.2">
      <c r="A35" s="28">
        <v>1</v>
      </c>
      <c r="B35" s="27">
        <f>B12</f>
        <v>0</v>
      </c>
      <c r="C35" s="29" t="e">
        <f>E12</f>
        <v>#DIV/0!</v>
      </c>
      <c r="D35" s="29" t="e">
        <f>B35/C35</f>
        <v>#DIV/0!</v>
      </c>
      <c r="E35" s="27"/>
      <c r="F35" s="27"/>
      <c r="G35" s="27"/>
    </row>
    <row r="36" spans="1:7" x14ac:dyDescent="0.2">
      <c r="A36" s="28">
        <v>2</v>
      </c>
      <c r="B36" s="27">
        <f t="shared" ref="B36:B38" si="12">B13</f>
        <v>0</v>
      </c>
      <c r="C36" s="29" t="e">
        <f t="shared" ref="C36:C38" si="13">E13</f>
        <v>#DIV/0!</v>
      </c>
      <c r="D36" s="29" t="e">
        <f t="shared" ref="D36:D38" si="14">B36/C36</f>
        <v>#DIV/0!</v>
      </c>
      <c r="E36" s="27"/>
      <c r="F36" s="27"/>
      <c r="G36" s="27"/>
    </row>
    <row r="37" spans="1:7" x14ac:dyDescent="0.2">
      <c r="A37" s="28">
        <v>3</v>
      </c>
      <c r="B37" s="27">
        <f t="shared" si="12"/>
        <v>0</v>
      </c>
      <c r="C37" s="29" t="e">
        <f t="shared" si="13"/>
        <v>#DIV/0!</v>
      </c>
      <c r="D37" s="29" t="e">
        <f t="shared" si="14"/>
        <v>#DIV/0!</v>
      </c>
      <c r="E37" s="27"/>
      <c r="F37" s="27"/>
      <c r="G37" s="27"/>
    </row>
    <row r="38" spans="1:7" x14ac:dyDescent="0.2">
      <c r="A38" s="28">
        <v>4</v>
      </c>
      <c r="B38" s="27">
        <f t="shared" si="12"/>
        <v>0</v>
      </c>
      <c r="C38" s="29" t="e">
        <f t="shared" si="13"/>
        <v>#DIV/0!</v>
      </c>
      <c r="D38" s="29" t="e">
        <f t="shared" si="14"/>
        <v>#DIV/0!</v>
      </c>
      <c r="E38" s="27"/>
      <c r="F38" s="27"/>
      <c r="G38" s="27"/>
    </row>
    <row r="44" spans="1:7" x14ac:dyDescent="0.2">
      <c r="A44" s="24" t="s">
        <v>28</v>
      </c>
      <c r="C44" s="1" t="s">
        <v>46</v>
      </c>
    </row>
    <row r="46" spans="1:7" ht="14.25" x14ac:dyDescent="0.25">
      <c r="A46" s="30" t="s">
        <v>50</v>
      </c>
      <c r="B46" s="30" t="s">
        <v>29</v>
      </c>
      <c r="C46" s="30" t="s">
        <v>30</v>
      </c>
    </row>
    <row r="47" spans="1:7" ht="14.25" x14ac:dyDescent="0.25">
      <c r="A47" s="27" t="s">
        <v>31</v>
      </c>
      <c r="B47" s="27">
        <v>9</v>
      </c>
      <c r="C47" s="29" t="e">
        <f>($B$17+($B$18*B47))*G30</f>
        <v>#DIV/0!</v>
      </c>
    </row>
    <row r="48" spans="1:7" ht="15" x14ac:dyDescent="0.25">
      <c r="A48" s="27" t="s">
        <v>47</v>
      </c>
      <c r="B48" s="27">
        <v>10</v>
      </c>
      <c r="C48" s="29" t="e">
        <f t="shared" ref="C48:C50" si="15">($B$17+($B$18*B48))*G31</f>
        <v>#DIV/0!</v>
      </c>
    </row>
    <row r="49" spans="1:3" ht="15" x14ac:dyDescent="0.25">
      <c r="A49" s="27" t="s">
        <v>48</v>
      </c>
      <c r="B49" s="27">
        <v>11</v>
      </c>
      <c r="C49" s="29" t="e">
        <f t="shared" si="15"/>
        <v>#DIV/0!</v>
      </c>
    </row>
    <row r="50" spans="1:3" ht="15" x14ac:dyDescent="0.25">
      <c r="A50" s="27" t="s">
        <v>49</v>
      </c>
      <c r="B50" s="27">
        <v>12</v>
      </c>
      <c r="C50" s="29" t="e">
        <f t="shared" si="15"/>
        <v>#DIV/0!</v>
      </c>
    </row>
  </sheetData>
  <pageMargins left="0.7" right="0.7" top="0.75" bottom="0.75" header="0.3" footer="0.3"/>
  <drawing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customXsn xmlns="http://schemas.microsoft.com/office/2006/metadata/customXsn">
  <xsnLocation/>
  <cached>True</cached>
  <openByDefault>False</openByDefault>
  <xsnScope/>
</customXsn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umentBusinessValueTaxHTField0 xmlns="http://schemas.microsoft.com/sharepoint/v3">
      <Terms xmlns="http://schemas.microsoft.com/office/infopath/2007/PartnerControls">
        <TermInfo xmlns="http://schemas.microsoft.com/office/infopath/2007/PartnerControls">
          <TermName xmlns="http://schemas.microsoft.com/office/infopath/2007/PartnerControls">Normal</TermName>
          <TermId xmlns="http://schemas.microsoft.com/office/infopath/2007/PartnerControls">581d4866-74cc-43f1-bef1-bb304cbfeaa5</TermId>
        </TermInfo>
      </Terms>
    </DocumentBusinessValueTaxHTField0>
    <DocumentComments xmlns="http://schemas.microsoft.com/sharepoint/v3" xsi:nil="true"/>
    <DocumentDepartmentTaxHTField0 xmlns="http://schemas.microsoft.com/sharepoint/v3">
      <Terms xmlns="http://schemas.microsoft.com/office/infopath/2007/PartnerControls">
        <TermInfo xmlns="http://schemas.microsoft.com/office/infopath/2007/PartnerControls">
          <TermName xmlns="http://schemas.microsoft.com/office/infopath/2007/PartnerControls">Academic Program and Course Development</TermName>
          <TermId xmlns="http://schemas.microsoft.com/office/infopath/2007/PartnerControls">59abafec-cbf5-4238-a796-a3b74278f4db</TermId>
        </TermInfo>
      </Terms>
    </DocumentDepartmentTaxHTField0>
    <DocumentCategoryTaxHTField0 xmlns="http://schemas.microsoft.com/sharepoint/v3">
      <Terms xmlns="http://schemas.microsoft.com/office/infopath/2007/PartnerControls"/>
    </DocumentCategoryTaxHTField0>
    <DocumentTypeTaxHTField0 xmlns="http://schemas.microsoft.com/sharepoint/v3">
      <Terms xmlns="http://schemas.microsoft.com/office/infopath/2007/PartnerControls"/>
    </DocumentTypeTaxHTField0>
    <TaxKeywordTaxHTField xmlns="30a82cfc-8d0b-455e-b705-4035c60ff9fd">
      <Terms xmlns="http://schemas.microsoft.com/office/infopath/2007/PartnerControls"/>
    </TaxKeywordTaxHTField>
    <CourseVersion xmlns="30a82cfc-8d0b-455e-b705-4035c60ff9fd" xsi:nil="true"/>
    <SecurityClassificationTaxHTField0 xmlns="http://schemas.microsoft.com/sharepoint/v3">
      <Terms xmlns="http://schemas.microsoft.com/office/infopath/2007/PartnerControls">
        <TermInfo xmlns="http://schemas.microsoft.com/office/infopath/2007/PartnerControls">
          <TermName xmlns="http://schemas.microsoft.com/office/infopath/2007/PartnerControls">Internal</TermName>
          <TermId xmlns="http://schemas.microsoft.com/office/infopath/2007/PartnerControls">98311b30-b9e9-4d4f-9f64-0688c0d4a234</TermId>
        </TermInfo>
      </Terms>
    </SecurityClassificationTaxHTField0>
    <TaxCatchAll xmlns="30a82cfc-8d0b-455e-b705-4035c60ff9fd">
      <Value>3</Value>
      <Value>2</Value>
      <Value>1</Value>
    </TaxCatchAll>
    <DocumentSubjectTaxHTField0 xmlns="http://schemas.microsoft.com/sharepoint/v3">
      <Terms xmlns="http://schemas.microsoft.com/office/infopath/2007/PartnerControls"/>
    </DocumentSubjectTaxHTField0>
    <DocumentStatusTaxHTField0 xmlns="http://schemas.microsoft.com/sharepoint/v3">
      <Terms xmlns="http://schemas.microsoft.com/office/infopath/2007/PartnerControls"/>
    </DocumentStatusTaxHTField0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Course Development" ma:contentTypeID="0x010100A30BC5E90BED914E81F4B67CDEADBEEF0072B4D5296E9CCD41A4B955E8BC4A98B900DFF4A68AAE2AD04BBA4BD629C1D7EBB5" ma:contentTypeVersion="14" ma:contentTypeDescription="Create a new Course Development document." ma:contentTypeScope="" ma:versionID="9fa67a74855a9c398dcfad8473954e4c">
  <xsd:schema xmlns:xsd="http://www.w3.org/2001/XMLSchema" xmlns:xs="http://www.w3.org/2001/XMLSchema" xmlns:p="http://schemas.microsoft.com/office/2006/metadata/properties" xmlns:ns1="http://schemas.microsoft.com/sharepoint/v3" xmlns:ns2="30a82cfc-8d0b-455e-b705-4035c60ff9fd" targetNamespace="http://schemas.microsoft.com/office/2006/metadata/properties" ma:root="true" ma:fieldsID="7f302115a5f8a1b15560b600ae7cd187" ns1:_="" ns2:_="">
    <xsd:import namespace="http://schemas.microsoft.com/sharepoint/v3"/>
    <xsd:import namespace="30a82cfc-8d0b-455e-b705-4035c60ff9fd"/>
    <xsd:element name="properties">
      <xsd:complexType>
        <xsd:sequence>
          <xsd:element name="documentManagement">
            <xsd:complexType>
              <xsd:all>
                <xsd:element ref="ns2:CourseVersion" minOccurs="0"/>
                <xsd:element ref="ns1:DocumentComments" minOccurs="0"/>
                <xsd:element ref="ns2:TaxKeywordTaxHTField" minOccurs="0"/>
                <xsd:element ref="ns1:SecurityClassificationTaxHTField0" minOccurs="0"/>
                <xsd:element ref="ns1:DocumentCategoryTaxHTField0" minOccurs="0"/>
                <xsd:element ref="ns1:DocumentBusinessValueTaxHTField0" minOccurs="0"/>
                <xsd:element ref="ns1:DocumentSubjectTaxHTField0" minOccurs="0"/>
                <xsd:element ref="ns1:DocumentStatusTaxHTField0" minOccurs="0"/>
                <xsd:element ref="ns2:TaxCatchAll" minOccurs="0"/>
                <xsd:element ref="ns2:TaxCatchAllLabel" minOccurs="0"/>
                <xsd:element ref="ns1:DocumentTypeTaxHTField0" minOccurs="0"/>
                <xsd:element ref="ns1:DocumentDepartmentTaxHTField0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DocumentComments" ma:index="7" nillable="true" ma:displayName="Description" ma:description="The summary or abstract of the contents of the document" ma:internalName="DocumentComments">
      <xsd:simpleType>
        <xsd:restriction base="dms:Note">
          <xsd:maxLength value="255"/>
        </xsd:restriction>
      </xsd:simpleType>
    </xsd:element>
    <xsd:element name="SecurityClassificationTaxHTField0" ma:index="13" nillable="true" ma:taxonomy="true" ma:internalName="SecurityClassificationTaxHTField0" ma:taxonomyFieldName="SecurityClassification" ma:displayName="Classification" ma:readOnly="false" ma:default="2;#Internal|98311b30-b9e9-4d4f-9f64-0688c0d4a234" ma:fieldId="{deadbeef-dd47-4075-83f4-7a25a42617f9}" ma:sspId="5ddf6d74-a44e-45e9-afc0-d7ad5ae01d3b" ma:termSetId="b4b0d153-30b9-455a-9458-c3a4d77c91e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ocumentCategoryTaxHTField0" ma:index="14" nillable="true" ma:taxonomy="true" ma:internalName="DocumentCategoryTaxHTField0" ma:taxonomyFieldName="DocumentCategory" ma:displayName="Category" ma:default="" ma:fieldId="{deadbeef-df57-4942-869e-88db097302a9}" ma:sspId="5ddf6d74-a44e-45e9-afc0-d7ad5ae01d3b" ma:termSetId="52f69233-5cf0-4c4a-8a06-7adcfff7b0d8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DocumentBusinessValueTaxHTField0" ma:index="15" nillable="true" ma:taxonomy="true" ma:internalName="DocumentBusinessValueTaxHTField0" ma:taxonomyFieldName="DocumentBusinessValue" ma:displayName="Business Value" ma:readOnly="false" ma:default="1;#Normal|581d4866-74cc-43f1-bef1-bb304cbfeaa5" ma:fieldId="{deadbeef-1563-43e8-a472-f8beecdc2f9a}" ma:sspId="5ddf6d74-a44e-45e9-afc0-d7ad5ae01d3b" ma:termSetId="de6416be-ddc0-435d-937d-8647ab739be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ocumentSubjectTaxHTField0" ma:index="16" nillable="true" ma:taxonomy="true" ma:internalName="DocumentSubjectTaxHTField0" ma:taxonomyFieldName="DocumentSubject" ma:displayName="Subject" ma:readOnly="false" ma:default="" ma:fieldId="{deadbeef-f57a-49aa-8e80-40b7474d5a66}" ma:sspId="5ddf6d74-a44e-45e9-afc0-d7ad5ae01d3b" ma:termSetId="122e6309-b4e4-4602-9fcd-00090a755f6d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DocumentStatusTaxHTField0" ma:index="17" nillable="true" ma:taxonomy="true" ma:internalName="DocumentStatusTaxHTField0" ma:taxonomyFieldName="DocumentStatus" ma:displayName="Status" ma:default="" ma:fieldId="{deadbeef-14b3-4711-a028-ec5ab2e777db}" ma:sspId="5ddf6d74-a44e-45e9-afc0-d7ad5ae01d3b" ma:termSetId="89f586f0-dd11-45fd-b561-c10d067e4b4b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DocumentTypeTaxHTField0" ma:index="20" nillable="true" ma:taxonomy="true" ma:internalName="DocumentTypeTaxHTField0" ma:taxonomyFieldName="DocumentType" ma:displayName="Document Type" ma:readOnly="false" ma:default="" ma:fieldId="{deadbeef-9601-426a-9322-ac73799625f1}" ma:sspId="5ddf6d74-a44e-45e9-afc0-d7ad5ae01d3b" ma:termSetId="56472838-225c-4fb3-b14d-139d47897cc6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DocumentDepartmentTaxHTField0" ma:index="21" nillable="true" ma:taxonomy="true" ma:internalName="DocumentDepartmentTaxHTField0" ma:taxonomyFieldName="DocumentDepartment" ma:displayName="Department" ma:readOnly="false" ma:default="3;#Academic Program and Course Development|59abafec-cbf5-4238-a796-a3b74278f4db" ma:fieldId="{deadbeef-6c26-4ca2-8669-4998fb5582db}" ma:sspId="5ddf6d74-a44e-45e9-afc0-d7ad5ae01d3b" ma:termSetId="1601148f-bc18-4e12-8568-fe1a2a042608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a82cfc-8d0b-455e-b705-4035c60ff9fd" elementFormDefault="qualified">
    <xsd:import namespace="http://schemas.microsoft.com/office/2006/documentManagement/types"/>
    <xsd:import namespace="http://schemas.microsoft.com/office/infopath/2007/PartnerControls"/>
    <xsd:element name="CourseVersion" ma:index="4" nillable="true" ma:displayName="Course Version" ma:internalName="CourseVersion">
      <xsd:simpleType>
        <xsd:restriction base="dms:Text">
          <xsd:maxLength value="255"/>
        </xsd:restriction>
      </xsd:simpleType>
    </xsd:element>
    <xsd:element name="TaxKeywordTaxHTField" ma:index="12" nillable="true" ma:taxonomy="true" ma:internalName="TaxKeywordTaxHTField" ma:taxonomyFieldName="TaxKeyword" ma:displayName="Enterprise Keywords" ma:fieldId="{23f27201-bee3-471e-b2e7-b64fd8b7ca38}" ma:taxonomyMulti="true" ma:sspId="5ddf6d74-a44e-45e9-afc0-d7ad5ae01d3b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" ma:index="18" nillable="true" ma:displayName="Taxonomy Catch All Column" ma:description="" ma:hidden="true" ma:list="{4549d8d1-fd35-42e1-a179-f6926eae1453}" ma:internalName="TaxCatchAll" ma:showField="CatchAllData" ma:web="30a82cfc-8d0b-455e-b705-4035c60ff9f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9" nillable="true" ma:displayName="Taxonomy Catch All Column1" ma:description="" ma:hidden="true" ma:list="{4549d8d1-fd35-42e1-a179-f6926eae1453}" ma:internalName="TaxCatchAllLabel" ma:readOnly="true" ma:showField="CatchAllDataLabel" ma:web="30a82cfc-8d0b-455e-b705-4035c60ff9f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?mso-contentType ?>
<spe:Receivers xmlns:spe="http://schemas.microsoft.com/sharepoint/events"/>
</file>

<file path=customXml/itemProps1.xml><?xml version="1.0" encoding="utf-8"?>
<ds:datastoreItem xmlns:ds="http://schemas.openxmlformats.org/officeDocument/2006/customXml" ds:itemID="{43B92C0F-E163-43AF-A595-FCBA3304112F}">
  <ds:schemaRefs>
    <ds:schemaRef ds:uri="http://schemas.microsoft.com/office/2006/metadata/customXsn"/>
  </ds:schemaRefs>
</ds:datastoreItem>
</file>

<file path=customXml/itemProps2.xml><?xml version="1.0" encoding="utf-8"?>
<ds:datastoreItem xmlns:ds="http://schemas.openxmlformats.org/officeDocument/2006/customXml" ds:itemID="{06EA1156-A169-462B-ADFB-3E0988DC252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9B9C52B-F497-4421-B455-AE7D40B2C990}">
  <ds:schemaRefs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30a82cfc-8d0b-455e-b705-4035c60ff9fd"/>
    <ds:schemaRef ds:uri="http://purl.org/dc/terms/"/>
    <ds:schemaRef ds:uri="http://schemas.microsoft.com/sharepoint/v3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68C14DD5-DE3F-4803-8AF0-BA4820380AB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30a82cfc-8d0b-455e-b705-4035c60ff9f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5.xml><?xml version="1.0" encoding="utf-8"?>
<ds:datastoreItem xmlns:ds="http://schemas.openxmlformats.org/officeDocument/2006/customXml" ds:itemID="{6EF7B43A-C3ED-43BF-9306-DD8195C4993A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Template for Example 18.4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Elissa Torres</dc:creator>
  <cp:keywords/>
  <cp:lastModifiedBy>unknown</cp:lastModifiedBy>
  <dcterms:created xsi:type="dcterms:W3CDTF">2016-05-10T02:22:45Z</dcterms:created>
  <dcterms:modified xsi:type="dcterms:W3CDTF">2018-10-30T16:47:08Z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0x010100A30BC5E90BED914E81F4B67CDEADBEEF0072B4D5296E9CCD41A4B955E8BC4A98B900DFF4A68AAE2AD04BBA4BD629C1D7EBB5</vt:lpwstr>
  </property>
  <property fmtid="{D5CDD505-2E9C-101B-9397-08002B2CF9AE}" pid="3" name="DocumentSubject">
    <vt:lpwstr/>
  </property>
  <property fmtid="{D5CDD505-2E9C-101B-9397-08002B2CF9AE}" pid="4" name="DocumentDepartment">
    <vt:lpwstr>3;#Academic Program and Course Development|59abafec-cbf5-4238-a796-a3b74278f4db</vt:lpwstr>
  </property>
  <property fmtid="{D5CDD505-2E9C-101B-9397-08002B2CF9AE}" pid="5" name="TaxKeyword">
    <vt:lpwstr/>
  </property>
  <property fmtid="{D5CDD505-2E9C-101B-9397-08002B2CF9AE}" pid="6" name="DocumentBusinessValue">
    <vt:lpwstr>1;#Normal|581d4866-74cc-43f1-bef1-bb304cbfeaa5</vt:lpwstr>
  </property>
  <property fmtid="{D5CDD505-2E9C-101B-9397-08002B2CF9AE}" pid="7" name="SecurityClassification">
    <vt:lpwstr>2;#Internal|98311b30-b9e9-4d4f-9f64-0688c0d4a234</vt:lpwstr>
  </property>
  <property fmtid="{D5CDD505-2E9C-101B-9397-08002B2CF9AE}" pid="8" name="DocumentStatus">
    <vt:lpwstr/>
  </property>
  <property fmtid="{D5CDD505-2E9C-101B-9397-08002B2CF9AE}" pid="9" name="DocumentType">
    <vt:lpwstr/>
  </property>
  <property fmtid="{D5CDD505-2E9C-101B-9397-08002B2CF9AE}" pid="10" name="DocumentCategory">
    <vt:lpwstr/>
  </property>
</Properties>
</file>